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2023\personale\area ufficio\PERSONALE\Sistema di valutazione\2025\"/>
    </mc:Choice>
  </mc:AlternateContent>
  <bookViews>
    <workbookView xWindow="-105" yWindow="-105" windowWidth="19425" windowHeight="10425" tabRatio="940"/>
  </bookViews>
  <sheets>
    <sheet name="Dipendenti" sheetId="3" r:id="rId1"/>
  </sheets>
  <definedNames>
    <definedName name="_xlnm.Print_Area" localSheetId="0">Dipendenti!$B$1:$K$89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3" l="1"/>
  <c r="C76" i="3" l="1"/>
  <c r="J75" i="3"/>
  <c r="I75" i="3"/>
  <c r="H75" i="3"/>
  <c r="G75" i="3"/>
  <c r="F75" i="3"/>
  <c r="E75" i="3"/>
  <c r="D75" i="3"/>
  <c r="C52" i="3"/>
  <c r="K70" i="3" l="1"/>
  <c r="I38" i="3"/>
  <c r="J38" i="3"/>
  <c r="H38" i="3"/>
  <c r="G38" i="3"/>
  <c r="E38" i="3"/>
  <c r="F38" i="3"/>
  <c r="D38" i="3"/>
  <c r="J35" i="3"/>
  <c r="I35" i="3"/>
  <c r="H35" i="3"/>
  <c r="G35" i="3"/>
  <c r="F35" i="3"/>
  <c r="E35" i="3"/>
  <c r="D35" i="3"/>
  <c r="G32" i="3"/>
  <c r="F32" i="3"/>
  <c r="E32" i="3"/>
  <c r="D32" i="3"/>
  <c r="H32" i="3"/>
  <c r="I32" i="3"/>
  <c r="J32" i="3"/>
  <c r="K36" i="3" l="1"/>
  <c r="K30" i="3"/>
  <c r="K33" i="3"/>
  <c r="D39" i="3" l="1"/>
  <c r="J64" i="3"/>
  <c r="D64" i="3"/>
  <c r="E64" i="3"/>
  <c r="F64" i="3"/>
  <c r="G64" i="3"/>
  <c r="H64" i="3"/>
  <c r="I64" i="3"/>
  <c r="C93" i="3"/>
  <c r="J93" i="3" s="1"/>
  <c r="C94" i="3"/>
  <c r="J94" i="3" s="1"/>
  <c r="K94" i="3" s="1"/>
  <c r="I94" i="3"/>
  <c r="H94" i="3"/>
  <c r="G94" i="3"/>
  <c r="F94" i="3"/>
  <c r="E94" i="3"/>
  <c r="D94" i="3"/>
  <c r="I93" i="3"/>
  <c r="H93" i="3"/>
  <c r="G93" i="3"/>
  <c r="F93" i="3"/>
  <c r="E93" i="3"/>
  <c r="D93" i="3"/>
  <c r="D59" i="3"/>
  <c r="E59" i="3"/>
  <c r="F59" i="3"/>
  <c r="G59" i="3"/>
  <c r="H59" i="3"/>
  <c r="I59" i="3"/>
  <c r="J59" i="3"/>
  <c r="D69" i="3"/>
  <c r="E69" i="3"/>
  <c r="F69" i="3"/>
  <c r="G69" i="3"/>
  <c r="H69" i="3"/>
  <c r="I69" i="3"/>
  <c r="J69" i="3"/>
  <c r="C39" i="3"/>
  <c r="C51" i="3"/>
  <c r="C50" i="3"/>
  <c r="H49" i="3"/>
  <c r="K60" i="3" l="1"/>
  <c r="H39" i="3"/>
  <c r="K65" i="3"/>
  <c r="J95" i="3"/>
  <c r="K95" i="3" s="1"/>
  <c r="K93" i="3"/>
  <c r="D76" i="3" l="1"/>
  <c r="H76" i="3" s="1"/>
  <c r="C80" i="3" s="1"/>
  <c r="C79" i="3"/>
  <c r="H79" i="3" l="1"/>
</calcChain>
</file>

<file path=xl/comments1.xml><?xml version="1.0" encoding="utf-8"?>
<comments xmlns="http://schemas.openxmlformats.org/spreadsheetml/2006/main">
  <authors>
    <author>Microsoft Office User</author>
    <author xml:space="preserve"> Passerini</author>
  </authors>
  <commentList>
    <comment ref="D30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0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0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0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0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0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0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3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3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3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3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3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3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3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D36" authorId="0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 
</t>
        </r>
        <r>
          <rPr>
            <sz val="8"/>
            <color rgb="FF000000"/>
            <rFont val="Tahoma"/>
            <family val="2"/>
          </rPr>
          <t xml:space="preserve">La prestazione ha determinato un costante apporto negativo alla struttura organizzativa e/o la condotta durante l'attività lavorativa è stata oggetto di contestazioni disciplinari </t>
        </r>
      </text>
    </comment>
    <comment ref="E36" authorId="0" shapeId="0">
      <text>
        <r>
          <rPr>
            <b/>
            <sz val="8"/>
            <color rgb="FF000000"/>
            <rFont val="Tahoma"/>
            <family val="2"/>
          </rPr>
          <t xml:space="preserve">insoddisfacente 
</t>
        </r>
        <r>
          <rPr>
            <sz val="8"/>
            <color rgb="FF000000"/>
            <rFont val="Tahoma"/>
            <family val="2"/>
          </rPr>
          <t>La prestazione è stata caratterizzata da ripetuti atteggiamenti negativi e non collaborativi e/o la condotta durante l'attività lavorativa è stata oggetto di ripetute osservazioni/richiami durante l'anno</t>
        </r>
      </text>
    </comment>
    <comment ref="F36" authorId="0" shapeId="0">
      <text>
        <r>
          <rPr>
            <b/>
            <sz val="8"/>
            <color rgb="FF000000"/>
            <rFont val="Tahoma"/>
            <family val="2"/>
          </rPr>
          <t xml:space="preserve">non sufficiente 
</t>
        </r>
        <r>
          <rPr>
            <sz val="8"/>
            <color rgb="FF000000"/>
            <rFont val="Tahoma"/>
            <family val="2"/>
          </rPr>
          <t>La prestazione non è stata accettabile e ha presentato molti aspetti critici che non hanno permesso il miglioramento dell'organizzazione</t>
        </r>
      </text>
    </comment>
    <comment ref="G36" authorId="0" shapeId="0">
      <text>
        <r>
          <rPr>
            <b/>
            <sz val="8"/>
            <color rgb="FF000000"/>
            <rFont val="Tahoma"/>
            <family val="2"/>
          </rPr>
          <t xml:space="preserve">sufficiente </t>
        </r>
        <r>
          <rPr>
            <sz val="8"/>
            <color rgb="FF000000"/>
            <rFont val="Tahoma"/>
            <family val="2"/>
          </rPr>
          <t xml:space="preserve">La prestazione è stata accettabile, nello standard minimo della mansione assegnata, ma con rendimento non ancora adeguato alle aspettative </t>
        </r>
      </text>
    </comment>
    <comment ref="H36" authorId="0" shapeId="0">
      <text>
        <r>
          <rPr>
            <b/>
            <sz val="8"/>
            <color rgb="FF000000"/>
            <rFont val="Tahoma"/>
            <family val="2"/>
          </rPr>
          <t xml:space="preserve">adeguato </t>
        </r>
        <r>
          <rPr>
            <sz val="8"/>
            <color rgb="FF000000"/>
            <rFont val="Tahoma"/>
            <family val="2"/>
          </rPr>
          <t>La prestazione è stata adeguata alla mansione, pur riscontrando ambiti di miglioramento</t>
        </r>
      </text>
    </comment>
    <comment ref="I36" authorId="0" shapeId="0">
      <text>
        <r>
          <rPr>
            <b/>
            <sz val="8"/>
            <color rgb="FF000000"/>
            <rFont val="Tahoma"/>
            <family val="2"/>
          </rPr>
          <t xml:space="preserve">buono </t>
        </r>
        <r>
          <rPr>
            <sz val="8"/>
            <color rgb="FF000000"/>
            <rFont val="Tahoma"/>
            <family val="2"/>
          </rPr>
          <t xml:space="preserve">La prestazione è stata quantitativamente o qualitativamente buona con riscontri sul miglioramento dell’organizzazione </t>
        </r>
      </text>
    </comment>
    <comment ref="J36" authorId="0" shapeId="0">
      <text>
        <r>
          <rPr>
            <b/>
            <sz val="8"/>
            <color rgb="FF000000"/>
            <rFont val="Tahoma"/>
            <family val="2"/>
          </rPr>
          <t xml:space="preserve">eccellente </t>
        </r>
        <r>
          <rPr>
            <sz val="8"/>
            <color rgb="FF000000"/>
            <rFont val="Tahoma"/>
            <family val="2"/>
          </rPr>
          <t>La prestazione è stata ineccepibile ed eccellente sia sotto il profilo quantitativo che qualitativo, ed ha consentito il miglioramento dell’organizzazione</t>
        </r>
      </text>
    </comment>
    <comment ref="B55" authorId="0" shapeId="0">
      <text>
        <r>
          <rPr>
            <sz val="10"/>
            <color rgb="FF000000"/>
            <rFont val="Tahoma"/>
            <family val="2"/>
          </rPr>
          <t>Denota la capacità di coinvolgimento nel gruppo di lavoro, condividendone metodi e strumenti, e operando concretamente per il raggiungimento degli obiettivi; sviluppare e mantenere relazioni positive e individuare modalità di comunicazione efficaci sia in presenza che a distanza</t>
        </r>
      </text>
    </comment>
    <comment ref="D5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55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55" authorId="1" shapeId="0">
      <text>
        <r>
          <rPr>
            <b/>
            <sz val="8"/>
            <color rgb="FF000000"/>
            <rFont val="Tahoma"/>
            <family val="2"/>
          </rPr>
          <t>non sufficiente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non è stato accettabile e ha presentato moti aspetti critici che non hanno permesso il miglioramento dell'organizzazione</t>
        </r>
      </text>
    </comment>
    <comment ref="G5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5" authorId="1" shapeId="0">
      <text>
        <r>
          <rPr>
            <b/>
            <sz val="8"/>
            <color rgb="FF000000"/>
            <rFont val="Tahoma"/>
            <family val="2"/>
          </rPr>
          <t xml:space="preserve"> buono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Il comportamento  è stato caratterizzato da prestazioni quantitativamente o qualitativamente buone con riscontri sul miglioramento dell’organizzazione </t>
        </r>
      </text>
    </comment>
    <comment ref="J5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0" authorId="0" shapeId="0">
      <text>
        <r>
          <rPr>
            <sz val="10"/>
            <color rgb="FF000000"/>
            <rFont val="Tahoma"/>
            <family val="2"/>
          </rPr>
          <t>Indica la capacità di predisporre o proporre soluzioni operative funzionali all'attività lavorativa, di svolgere in autonomia il lavoro assegnato e di  ricercare gli strumenti adeguati per la realizzazione dello stesso sia esso svolto in presenza e/o a distanza</t>
        </r>
      </text>
    </comment>
    <comment ref="D6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0" authorId="1" shapeId="0">
      <text>
        <r>
          <rPr>
            <b/>
            <sz val="8"/>
            <color rgb="FF000000"/>
            <rFont val="Tahoma"/>
            <family val="2"/>
          </rPr>
          <t>insoddisfacente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ripetute osservazioni/richiami durante l'anno e/o ha presentato ripetuti atteggiamenti negativi e non collaborativi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0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65" authorId="0" shapeId="0">
      <text>
        <r>
          <rPr>
            <sz val="10"/>
            <color rgb="FF000000"/>
            <rFont val="Tahoma"/>
            <family val="2"/>
          </rPr>
          <t>Denota la capacità di ricercare la qualità nella prestazione individuale, finalizzata alla qualità dei servizi collegati agli  obiettivi istituzionali</t>
        </r>
      </text>
    </comment>
    <comment ref="D65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65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65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65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65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65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65" authorId="1" shape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B70" authorId="0" shapeId="0">
      <text>
        <r>
          <rPr>
            <sz val="10"/>
            <color rgb="FF000000"/>
            <rFont val="Tahoma"/>
            <family val="2"/>
          </rPr>
          <t>Denota la capacità di lavorare consapevoli di contribuire al bene pubblico in evoluzione coerente con il contesto ed il tempo</t>
        </r>
      </text>
    </comment>
    <comment ref="D70" authorId="1" shapeId="0">
      <text>
        <r>
          <rPr>
            <b/>
            <sz val="8"/>
            <color rgb="FF000000"/>
            <rFont val="Tahoma"/>
            <family val="2"/>
          </rPr>
          <t>negativo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oggetto di contestazioni disciplinari, e/o ha determinato un costante apporto negativo  alla struttura organizzativa</t>
        </r>
      </text>
    </comment>
    <comment ref="E70" authorId="1" shape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0" authorId="1" shape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0" authorId="1" shape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0" authorId="1" shapeId="0">
      <text>
        <r>
          <rPr>
            <b/>
            <sz val="8"/>
            <color rgb="FF000000"/>
            <rFont val="Tahoma"/>
            <family val="2"/>
          </rPr>
          <t>eccellente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sharedStrings.xml><?xml version="1.0" encoding="utf-8"?>
<sst xmlns="http://schemas.openxmlformats.org/spreadsheetml/2006/main" count="72" uniqueCount="60">
  <si>
    <t>AREA</t>
  </si>
  <si>
    <t>ANNO</t>
  </si>
  <si>
    <t>SERVIZIO</t>
  </si>
  <si>
    <t>DIPENDENTE</t>
  </si>
  <si>
    <t>Categoria</t>
  </si>
  <si>
    <t>Profilo Professionale</t>
  </si>
  <si>
    <t>% risultato raggiunto</t>
  </si>
  <si>
    <t>tipologia</t>
  </si>
  <si>
    <t>- compiti/obiettivi istituzionali specifici attribuiti al singolo dipendente</t>
  </si>
  <si>
    <t>Osservazioni del valutatore sui risultati:</t>
  </si>
  <si>
    <t>2. Definizione del peso dei tre fattori di valutazione:</t>
  </si>
  <si>
    <t>- compiti/obiettivi istituzionali</t>
  </si>
  <si>
    <t>- compiti/obiettivi istituzionali specifici</t>
  </si>
  <si>
    <t>- peso di ciascun compiti/obiettivi specifici attribuiti al singolo dipendente</t>
  </si>
  <si>
    <t>- peso di ciascun comportamento organizzativo attribuito al singolo dipendente</t>
  </si>
  <si>
    <t xml:space="preserve">considerando che la somma dei pesi attribuiti ai compiti/obiettivi istituzionali, specifici e al comportamento </t>
  </si>
  <si>
    <t>organizzativo è pari a 100</t>
  </si>
  <si>
    <t>3.1 Misurazione della Prestazione conforme all'attesa</t>
  </si>
  <si>
    <t>formule x calcolo (da non toccare)</t>
  </si>
  <si>
    <t>1)</t>
  </si>
  <si>
    <t>2)</t>
  </si>
  <si>
    <t>%  incidenza VALUTAZIONE</t>
  </si>
  <si>
    <t>COMPORTAMENTI PROFESSIONALI</t>
  </si>
  <si>
    <t>VALUTAZIONE COMPORTAMENTI PROFESSIONALI</t>
  </si>
  <si>
    <t xml:space="preserve"> Orientamento alla qualità dei servizi </t>
  </si>
  <si>
    <t>ESITO VALUTAZIONE COMPORTAMENTI</t>
  </si>
  <si>
    <t>Area</t>
  </si>
  <si>
    <t>Nome Cognome</t>
  </si>
  <si>
    <t>NB: da compilare a cura del valutatore  se la valutazione sui comportamenti professionali è inferiore a 4, integrando con specifiche osservazioni sulle prestazioni non adeguate</t>
  </si>
  <si>
    <t>NB: da compilare a cura del valutatore  se la valutazione sugli obiettivi di performance organizzativa è inferiore a 4, integrando con specifiche osservazioni sulle prestazioni non adeguate</t>
  </si>
  <si>
    <t>Performance Organizzativa</t>
  </si>
  <si>
    <t>ESITO COMPLESSIVO PERFORMANCE INDIVIDUALE:</t>
  </si>
  <si>
    <t>Obiettivi di Ente</t>
  </si>
  <si>
    <t>Obiettivi Individuali</t>
  </si>
  <si>
    <t>% risultato atteso</t>
  </si>
  <si>
    <t>Obiettivi dell'unità organizzativa di appartenenza</t>
  </si>
  <si>
    <t>Relazione, integrazione e comunicazione</t>
  </si>
  <si>
    <t xml:space="preserve"> Responsabilità ed orientamento ai risultati</t>
  </si>
  <si>
    <t xml:space="preserve">ESITO VALUTAZIONE PERFORMANCE </t>
  </si>
  <si>
    <t>APPORTO QUALI-QUANTITATIVO E CONCORSO  ALLA PERFORMANCE</t>
  </si>
  <si>
    <t>VALUTAZIONE APPORTO ALLA PERFORMANCE</t>
  </si>
  <si>
    <t xml:space="preserve"> Innovatività ed Autonomia</t>
  </si>
  <si>
    <t>Peso attribuito</t>
  </si>
  <si>
    <t xml:space="preserve">Peso attribuito </t>
  </si>
  <si>
    <t xml:space="preserve">Introduce, implementa, condivide e forma i colleghi in relazione a soluzioni operative innovative </t>
  </si>
  <si>
    <t>Organizza il proprio lavoro in piena sintonia con gli obiettivi, i tempi e le modalità attribuite e ha capacità di problem solving</t>
  </si>
  <si>
    <t>Sa utilizzare applicativi, strumenti e piattaforme utili al corretto svolgimento dei processi lavorativi garantendo la sicurezza digitale</t>
  </si>
  <si>
    <t xml:space="preserve">Rispetta i termini dei procedimenti, ha capacità di rendicontazione degli stessi e gestione flessibile delle priorità </t>
  </si>
  <si>
    <t>Sa rilevare e comprendere il grado di soddisfazione degli utenti</t>
  </si>
  <si>
    <t>E' preciso nell’applicazione delle regole che disciplinano le attività e le procedure, comprese le azioni previste nel Piano triennale di prevenzione della corruzione e della trasparenza e nel Codice di comportamento</t>
  </si>
  <si>
    <t>Conosce e sa gestire con diligenza e accuratezza beni e strumenti assegnati</t>
  </si>
  <si>
    <t>Si impegna in modo costante nella prassi di lavoro e nel tempo in servizio presso l'Ente e/o on-line nelle fasce orarie di contattabilità concordate</t>
  </si>
  <si>
    <t xml:space="preserve">Ha consapevolezza del proprio ruolo che agisce in modo proattivo e con flessibilità, in coerenza con le esigenze organizzative e produttive </t>
  </si>
  <si>
    <t xml:space="preserve">Partecipa proattivamente a percorsi formativi per lo sviluppo delle conoscenze ed abilità organizzative e digitali ricercando anche occasioni continue di autoformazione </t>
  </si>
  <si>
    <t>Sa lavorare in team e condivide lo stato di avanzamento dei lavori e le informazioni necessarie con tutti i membri del gruppo anche attraverso supporti informatici, sia in presenza che a distanza</t>
  </si>
  <si>
    <t>Sa comunicare, ascoltare in modo attento assumendo il punto di vista del proprio interlocutore e relazionarsi in modo efficace senza pregiudizio con i colleghi attraverso l'utilizzo dei vari canali di comunicazione, sia in presenza che a distanza</t>
  </si>
  <si>
    <t>Sa ascoltare e comprendere senza pregiudizio le esigenze dell'utente assumendone il punto di vista, risponde rapidamente alle sue esigenze e cerca anche di anticiparne eventuali bisogni inespressi, anche attraverso supporti informatici, sia in presenza che a distanza</t>
  </si>
  <si>
    <t>profilo</t>
  </si>
  <si>
    <t>SETTORE</t>
  </si>
  <si>
    <t>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</si>
</sst>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8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i/>
      <sz val="9"/>
      <name val="Tahoma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Tahoma"/>
      <family val="2"/>
    </font>
    <font>
      <sz val="8"/>
      <name val="Terminal"/>
      <family val="3"/>
      <charset val="255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sz val="9"/>
      <color indexed="10"/>
      <name val="Tahoma"/>
      <family val="2"/>
    </font>
    <font>
      <b/>
      <sz val="9"/>
      <color indexed="62"/>
      <name val="Tahoma"/>
      <family val="2"/>
    </font>
    <font>
      <sz val="10"/>
      <color indexed="10"/>
      <name val="Tahoma"/>
      <family val="2"/>
    </font>
    <font>
      <b/>
      <sz val="18"/>
      <name val="Tahoma"/>
      <family val="2"/>
    </font>
    <font>
      <b/>
      <i/>
      <sz val="11"/>
      <name val="Tahoma"/>
      <family val="2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b/>
      <i/>
      <sz val="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8" tint="0.79998168889431442"/>
      </patternFill>
    </fill>
    <fill>
      <patternFill patternType="gray0625">
        <bgColor theme="8" tint="0.79998168889431442"/>
      </patternFill>
    </fill>
    <fill>
      <patternFill patternType="gray125">
        <bgColor theme="6" tint="0.59999389629810485"/>
      </patternFill>
    </fill>
    <fill>
      <patternFill patternType="gray0625">
        <bgColor theme="6" tint="0.59999389629810485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0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10" fillId="5" borderId="16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2" fontId="10" fillId="11" borderId="16" xfId="0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10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4" xfId="0" applyFont="1" applyBorder="1" applyAlignment="1">
      <alignment vertical="center" wrapText="1"/>
    </xf>
    <xf numFmtId="0" fontId="3" fillId="9" borderId="0" xfId="0" applyFont="1" applyFill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15" fillId="3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26" xfId="0" applyBorder="1" applyAlignment="1">
      <alignment horizontal="right" vertical="center"/>
    </xf>
    <xf numFmtId="0" fontId="18" fillId="4" borderId="31" xfId="0" applyFont="1" applyFill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18" fillId="4" borderId="33" xfId="0" applyFont="1" applyFill="1" applyBorder="1" applyAlignment="1">
      <alignment vertical="center"/>
    </xf>
    <xf numFmtId="10" fontId="0" fillId="0" borderId="30" xfId="0" applyNumberFormat="1" applyBorder="1" applyAlignment="1">
      <alignment vertical="center"/>
    </xf>
    <xf numFmtId="0" fontId="18" fillId="4" borderId="3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10" fontId="0" fillId="0" borderId="27" xfId="0" applyNumberForma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10" fillId="6" borderId="15" xfId="0" applyNumberFormat="1" applyFont="1" applyFill="1" applyBorder="1" applyAlignment="1">
      <alignment horizontal="center" vertical="center"/>
    </xf>
    <xf numFmtId="2" fontId="10" fillId="6" borderId="17" xfId="0" applyNumberFormat="1" applyFont="1" applyFill="1" applyBorder="1" applyAlignment="1">
      <alignment horizontal="center" vertical="center"/>
    </xf>
    <xf numFmtId="10" fontId="22" fillId="5" borderId="15" xfId="0" applyNumberFormat="1" applyFont="1" applyFill="1" applyBorder="1" applyAlignment="1">
      <alignment horizontal="center" vertical="center"/>
    </xf>
    <xf numFmtId="10" fontId="22" fillId="5" borderId="17" xfId="0" applyNumberFormat="1" applyFont="1" applyFill="1" applyBorder="1" applyAlignment="1">
      <alignment horizontal="center" vertical="center"/>
    </xf>
    <xf numFmtId="10" fontId="22" fillId="5" borderId="16" xfId="0" applyNumberFormat="1" applyFont="1" applyFill="1" applyBorder="1" applyAlignment="1">
      <alignment horizontal="center" vertical="center"/>
    </xf>
    <xf numFmtId="10" fontId="22" fillId="11" borderId="15" xfId="0" applyNumberFormat="1" applyFont="1" applyFill="1" applyBorder="1" applyAlignment="1">
      <alignment horizontal="center" vertical="center"/>
    </xf>
    <xf numFmtId="10" fontId="22" fillId="11" borderId="16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0" fontId="26" fillId="0" borderId="28" xfId="2" applyNumberFormat="1" applyFont="1" applyFill="1" applyBorder="1" applyAlignment="1">
      <alignment horizontal="center" vertical="center"/>
    </xf>
    <xf numFmtId="10" fontId="26" fillId="0" borderId="23" xfId="2" applyNumberFormat="1" applyFont="1" applyFill="1" applyBorder="1" applyAlignment="1">
      <alignment horizontal="center" vertical="center"/>
    </xf>
    <xf numFmtId="10" fontId="26" fillId="0" borderId="29" xfId="2" applyNumberFormat="1" applyFont="1" applyFill="1" applyBorder="1" applyAlignment="1">
      <alignment horizontal="center" vertical="center"/>
    </xf>
    <xf numFmtId="10" fontId="26" fillId="0" borderId="24" xfId="2" applyNumberFormat="1" applyFont="1" applyFill="1" applyBorder="1" applyAlignment="1">
      <alignment horizontal="center" vertical="center"/>
    </xf>
    <xf numFmtId="10" fontId="26" fillId="0" borderId="19" xfId="2" applyNumberFormat="1" applyFont="1" applyFill="1" applyBorder="1" applyAlignment="1">
      <alignment horizontal="center" vertical="center"/>
    </xf>
    <xf numFmtId="10" fontId="26" fillId="0" borderId="27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10" fontId="10" fillId="5" borderId="17" xfId="0" applyNumberFormat="1" applyFont="1" applyFill="1" applyBorder="1" applyAlignment="1">
      <alignment horizontal="center" vertical="center"/>
    </xf>
    <xf numFmtId="10" fontId="10" fillId="5" borderId="16" xfId="0" applyNumberFormat="1" applyFont="1" applyFill="1" applyBorder="1" applyAlignment="1">
      <alignment horizontal="center" vertical="center"/>
    </xf>
    <xf numFmtId="9" fontId="28" fillId="5" borderId="15" xfId="1" applyFont="1" applyFill="1" applyBorder="1" applyAlignment="1">
      <alignment horizontal="center" vertical="center" wrapText="1"/>
    </xf>
    <xf numFmtId="9" fontId="29" fillId="5" borderId="17" xfId="1" applyFont="1" applyFill="1" applyBorder="1" applyAlignment="1">
      <alignment horizontal="center" vertical="center" wrapText="1"/>
    </xf>
    <xf numFmtId="9" fontId="29" fillId="5" borderId="16" xfId="1" applyFont="1" applyFill="1" applyBorder="1" applyAlignment="1">
      <alignment horizontal="center" vertical="center" wrapText="1"/>
    </xf>
    <xf numFmtId="10" fontId="22" fillId="11" borderId="28" xfId="0" applyNumberFormat="1" applyFont="1" applyFill="1" applyBorder="1" applyAlignment="1">
      <alignment horizontal="center" vertical="center"/>
    </xf>
    <xf numFmtId="10" fontId="22" fillId="11" borderId="23" xfId="0" applyNumberFormat="1" applyFont="1" applyFill="1" applyBorder="1" applyAlignment="1">
      <alignment horizontal="center" vertical="center"/>
    </xf>
    <xf numFmtId="10" fontId="22" fillId="11" borderId="29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2" fontId="10" fillId="6" borderId="28" xfId="0" applyNumberFormat="1" applyFont="1" applyFill="1" applyBorder="1" applyAlignment="1">
      <alignment horizontal="center" vertical="center"/>
    </xf>
    <xf numFmtId="2" fontId="10" fillId="6" borderId="2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9" fontId="14" fillId="2" borderId="0" xfId="0" applyNumberFormat="1" applyFont="1" applyFill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11" borderId="1" xfId="0" applyNumberFormat="1" applyFont="1" applyFill="1" applyBorder="1" applyAlignment="1">
      <alignment horizontal="center" vertical="center" wrapText="1"/>
    </xf>
    <xf numFmtId="9" fontId="3" fillId="11" borderId="10" xfId="0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10" fontId="10" fillId="11" borderId="17" xfId="0" applyNumberFormat="1" applyFont="1" applyFill="1" applyBorder="1" applyAlignment="1">
      <alignment horizontal="center" vertical="center"/>
    </xf>
    <xf numFmtId="10" fontId="10" fillId="11" borderId="16" xfId="0" applyNumberFormat="1" applyFont="1" applyFill="1" applyBorder="1" applyAlignment="1">
      <alignment horizontal="center" vertical="center"/>
    </xf>
    <xf numFmtId="9" fontId="28" fillId="11" borderId="15" xfId="1" applyFont="1" applyFill="1" applyBorder="1" applyAlignment="1">
      <alignment horizontal="center" vertical="center" wrapText="1"/>
    </xf>
    <xf numFmtId="9" fontId="29" fillId="11" borderId="17" xfId="1" applyFont="1" applyFill="1" applyBorder="1" applyAlignment="1">
      <alignment horizontal="center" vertical="center" wrapText="1"/>
    </xf>
    <xf numFmtId="9" fontId="29" fillId="11" borderId="16" xfId="1" applyFont="1" applyFill="1" applyBorder="1" applyAlignment="1">
      <alignment horizontal="center" vertical="center" wrapText="1"/>
    </xf>
    <xf numFmtId="0" fontId="30" fillId="16" borderId="38" xfId="0" applyFont="1" applyFill="1" applyBorder="1" applyAlignment="1">
      <alignment horizontal="center" vertical="center" wrapText="1"/>
    </xf>
    <xf numFmtId="0" fontId="30" fillId="16" borderId="40" xfId="0" applyFont="1" applyFill="1" applyBorder="1" applyAlignment="1">
      <alignment horizontal="center" vertical="center" wrapText="1"/>
    </xf>
    <xf numFmtId="0" fontId="30" fillId="16" borderId="39" xfId="0" applyFont="1" applyFill="1" applyBorder="1" applyAlignment="1">
      <alignment horizontal="center" vertical="center" wrapText="1"/>
    </xf>
    <xf numFmtId="9" fontId="14" fillId="16" borderId="1" xfId="0" applyNumberFormat="1" applyFont="1" applyFill="1" applyBorder="1" applyAlignment="1">
      <alignment horizontal="center" vertical="center" wrapText="1"/>
    </xf>
    <xf numFmtId="9" fontId="3" fillId="16" borderId="1" xfId="0" applyNumberFormat="1" applyFont="1" applyFill="1" applyBorder="1" applyAlignment="1">
      <alignment horizontal="center" vertical="center" wrapText="1"/>
    </xf>
    <xf numFmtId="9" fontId="3" fillId="16" borderId="10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0" fillId="16" borderId="9" xfId="0" applyFont="1" applyFill="1" applyBorder="1" applyAlignment="1">
      <alignment horizontal="center" vertical="center" wrapText="1"/>
    </xf>
    <xf numFmtId="0" fontId="30" fillId="16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5"/>
  <sheetViews>
    <sheetView tabSelected="1" topLeftCell="B1" zoomScale="115" zoomScaleNormal="115" zoomScaleSheetLayoutView="91" zoomScalePageLayoutView="90" workbookViewId="0">
      <selection activeCell="H2" sqref="H2:J3"/>
    </sheetView>
  </sheetViews>
  <sheetFormatPr defaultColWidth="8.85546875" defaultRowHeight="12.75" x14ac:dyDescent="0.2"/>
  <cols>
    <col min="1" max="1" width="6.7109375" style="56" hidden="1" customWidth="1"/>
    <col min="2" max="2" width="48" style="56" customWidth="1"/>
    <col min="3" max="3" width="12.42578125" style="56" customWidth="1"/>
    <col min="4" max="4" width="6.42578125" style="56" customWidth="1"/>
    <col min="5" max="5" width="6.7109375" style="56" customWidth="1"/>
    <col min="6" max="6" width="6.42578125" style="56" customWidth="1"/>
    <col min="7" max="10" width="6.7109375" style="56" customWidth="1"/>
    <col min="11" max="11" width="12.42578125" style="56" customWidth="1"/>
    <col min="12" max="12" width="40.42578125" style="1" bestFit="1" customWidth="1"/>
    <col min="13" max="16384" width="8.85546875" style="56"/>
  </cols>
  <sheetData>
    <row r="1" spans="2:12" ht="15" customHeight="1" x14ac:dyDescent="0.2">
      <c r="B1" s="54" t="s">
        <v>58</v>
      </c>
      <c r="C1" s="128" t="s">
        <v>59</v>
      </c>
      <c r="D1" s="128"/>
      <c r="E1" s="128"/>
      <c r="F1" s="129"/>
      <c r="G1" s="55"/>
      <c r="H1" s="130" t="s">
        <v>1</v>
      </c>
      <c r="I1" s="131"/>
      <c r="J1" s="131"/>
    </row>
    <row r="2" spans="2:12" ht="15" customHeight="1" x14ac:dyDescent="0.2">
      <c r="B2" s="57" t="s">
        <v>2</v>
      </c>
      <c r="C2" s="132"/>
      <c r="D2" s="132"/>
      <c r="E2" s="132"/>
      <c r="F2" s="133"/>
      <c r="G2" s="58"/>
      <c r="H2" s="134">
        <v>2026</v>
      </c>
      <c r="I2" s="135"/>
      <c r="J2" s="136"/>
    </row>
    <row r="3" spans="2:12" ht="15" customHeight="1" x14ac:dyDescent="0.2">
      <c r="B3" s="59" t="s">
        <v>3</v>
      </c>
      <c r="C3" s="132" t="s">
        <v>27</v>
      </c>
      <c r="D3" s="132"/>
      <c r="E3" s="132"/>
      <c r="F3" s="133"/>
      <c r="G3" s="60"/>
      <c r="H3" s="137"/>
      <c r="I3" s="138"/>
      <c r="J3" s="139"/>
    </row>
    <row r="4" spans="2:12" ht="15" customHeight="1" x14ac:dyDescent="0.2">
      <c r="B4" s="61" t="s">
        <v>26</v>
      </c>
      <c r="C4" s="142" t="s">
        <v>26</v>
      </c>
      <c r="D4" s="142"/>
      <c r="E4" s="142"/>
      <c r="F4" s="143"/>
      <c r="G4" s="60"/>
      <c r="H4" s="60"/>
      <c r="I4" s="60"/>
      <c r="J4" s="62"/>
    </row>
    <row r="5" spans="2:12" ht="15" customHeight="1" thickBot="1" x14ac:dyDescent="0.25">
      <c r="B5" s="63" t="s">
        <v>5</v>
      </c>
      <c r="C5" s="181" t="s">
        <v>57</v>
      </c>
      <c r="D5" s="181"/>
      <c r="E5" s="181"/>
      <c r="F5" s="182"/>
      <c r="G5" s="60"/>
      <c r="H5" s="60"/>
      <c r="I5" s="60"/>
      <c r="J5" s="60"/>
    </row>
    <row r="6" spans="2:12" ht="9.9499999999999993" customHeight="1" thickBot="1" x14ac:dyDescent="0.25">
      <c r="B6" s="64"/>
      <c r="C6" s="65"/>
      <c r="D6" s="65"/>
      <c r="E6" s="65"/>
      <c r="F6" s="65"/>
      <c r="G6" s="60"/>
      <c r="H6" s="60"/>
      <c r="I6" s="60"/>
      <c r="J6" s="60"/>
    </row>
    <row r="7" spans="2:12" ht="24.95" customHeight="1" x14ac:dyDescent="0.2">
      <c r="B7" s="171" t="s">
        <v>30</v>
      </c>
      <c r="C7" s="172"/>
      <c r="D7" s="172"/>
      <c r="E7" s="172"/>
      <c r="F7" s="172"/>
      <c r="G7" s="173"/>
      <c r="H7" s="174"/>
      <c r="I7" s="173" t="s">
        <v>6</v>
      </c>
      <c r="J7" s="175"/>
    </row>
    <row r="8" spans="2:12" ht="15" customHeight="1" x14ac:dyDescent="0.2">
      <c r="B8" s="165" t="s">
        <v>32</v>
      </c>
      <c r="C8" s="166"/>
      <c r="D8" s="166"/>
      <c r="E8" s="166"/>
      <c r="F8" s="167"/>
      <c r="G8" s="168"/>
      <c r="H8" s="168"/>
      <c r="I8" s="169"/>
      <c r="J8" s="170"/>
    </row>
    <row r="9" spans="2:12" ht="15" customHeight="1" x14ac:dyDescent="0.2">
      <c r="B9" s="157">
        <v>1</v>
      </c>
      <c r="C9" s="158"/>
      <c r="D9" s="158"/>
      <c r="E9" s="158"/>
      <c r="F9" s="159"/>
      <c r="G9" s="48"/>
      <c r="H9" s="49"/>
      <c r="I9" s="48"/>
      <c r="J9" s="50"/>
      <c r="K9" s="66"/>
    </row>
    <row r="10" spans="2:12" ht="15" customHeight="1" x14ac:dyDescent="0.2">
      <c r="B10" s="157">
        <v>2</v>
      </c>
      <c r="C10" s="158"/>
      <c r="D10" s="158"/>
      <c r="E10" s="158"/>
      <c r="F10" s="159"/>
      <c r="G10" s="48"/>
      <c r="H10" s="49"/>
      <c r="I10" s="48"/>
      <c r="J10" s="50"/>
    </row>
    <row r="11" spans="2:12" ht="15" customHeight="1" x14ac:dyDescent="0.2">
      <c r="B11" s="157">
        <v>3</v>
      </c>
      <c r="C11" s="158"/>
      <c r="D11" s="158"/>
      <c r="E11" s="158"/>
      <c r="F11" s="159"/>
      <c r="G11" s="48"/>
      <c r="H11" s="49"/>
      <c r="I11" s="48"/>
      <c r="J11" s="50"/>
    </row>
    <row r="12" spans="2:12" ht="15" customHeight="1" x14ac:dyDescent="0.2">
      <c r="B12" s="157"/>
      <c r="C12" s="158"/>
      <c r="D12" s="158"/>
      <c r="E12" s="158"/>
      <c r="F12" s="159"/>
      <c r="G12" s="48"/>
      <c r="H12" s="49"/>
      <c r="I12" s="48"/>
      <c r="J12" s="50"/>
    </row>
    <row r="13" spans="2:12" ht="15" customHeight="1" x14ac:dyDescent="0.2">
      <c r="B13" s="157"/>
      <c r="C13" s="158"/>
      <c r="D13" s="158"/>
      <c r="E13" s="158"/>
      <c r="F13" s="159"/>
      <c r="G13" s="48"/>
      <c r="H13" s="49"/>
      <c r="I13" s="48"/>
      <c r="J13" s="50"/>
    </row>
    <row r="14" spans="2:12" ht="15" customHeight="1" x14ac:dyDescent="0.2">
      <c r="B14" s="157"/>
      <c r="C14" s="158"/>
      <c r="D14" s="158"/>
      <c r="E14" s="158"/>
      <c r="F14" s="159"/>
      <c r="G14" s="48"/>
      <c r="H14" s="49"/>
      <c r="I14" s="48"/>
      <c r="J14" s="50"/>
    </row>
    <row r="15" spans="2:12" s="67" customFormat="1" ht="15" customHeight="1" x14ac:dyDescent="0.2">
      <c r="B15" s="165" t="s">
        <v>35</v>
      </c>
      <c r="C15" s="166"/>
      <c r="D15" s="166"/>
      <c r="E15" s="166"/>
      <c r="F15" s="167"/>
      <c r="G15" s="168"/>
      <c r="H15" s="168"/>
      <c r="I15" s="169"/>
      <c r="J15" s="170"/>
      <c r="L15" s="1"/>
    </row>
    <row r="16" spans="2:12" ht="15" customHeight="1" x14ac:dyDescent="0.2">
      <c r="B16" s="157">
        <v>1</v>
      </c>
      <c r="C16" s="158"/>
      <c r="D16" s="158"/>
      <c r="E16" s="158"/>
      <c r="F16" s="159"/>
      <c r="G16" s="48"/>
      <c r="H16" s="49"/>
      <c r="I16" s="155"/>
      <c r="J16" s="156"/>
    </row>
    <row r="17" spans="1:11" ht="15" customHeight="1" x14ac:dyDescent="0.2">
      <c r="B17" s="157">
        <v>2</v>
      </c>
      <c r="C17" s="158"/>
      <c r="D17" s="158"/>
      <c r="E17" s="158"/>
      <c r="F17" s="159"/>
      <c r="G17" s="48"/>
      <c r="H17" s="49"/>
      <c r="I17" s="155"/>
      <c r="J17" s="156"/>
    </row>
    <row r="18" spans="1:11" ht="15" customHeight="1" x14ac:dyDescent="0.2">
      <c r="B18" s="157">
        <v>3</v>
      </c>
      <c r="C18" s="158"/>
      <c r="D18" s="158"/>
      <c r="E18" s="158"/>
      <c r="F18" s="159"/>
      <c r="G18" s="48"/>
      <c r="H18" s="49"/>
      <c r="I18" s="155"/>
      <c r="J18" s="156"/>
    </row>
    <row r="19" spans="1:11" ht="15" customHeight="1" x14ac:dyDescent="0.2">
      <c r="B19" s="157"/>
      <c r="C19" s="158"/>
      <c r="D19" s="158"/>
      <c r="E19" s="158"/>
      <c r="F19" s="159"/>
      <c r="G19" s="48"/>
      <c r="H19" s="49"/>
      <c r="I19" s="155"/>
      <c r="J19" s="156"/>
    </row>
    <row r="20" spans="1:11" ht="15" customHeight="1" x14ac:dyDescent="0.2">
      <c r="B20" s="157"/>
      <c r="C20" s="158"/>
      <c r="D20" s="158"/>
      <c r="E20" s="158"/>
      <c r="F20" s="159"/>
      <c r="G20" s="48"/>
      <c r="H20" s="49"/>
      <c r="I20" s="155"/>
      <c r="J20" s="156"/>
    </row>
    <row r="21" spans="1:11" ht="15" customHeight="1" x14ac:dyDescent="0.2">
      <c r="B21" s="157"/>
      <c r="C21" s="158"/>
      <c r="D21" s="158"/>
      <c r="E21" s="158"/>
      <c r="F21" s="159"/>
      <c r="G21" s="48"/>
      <c r="H21" s="49"/>
      <c r="I21" s="155"/>
      <c r="J21" s="156"/>
    </row>
    <row r="22" spans="1:11" ht="15" customHeight="1" x14ac:dyDescent="0.2">
      <c r="A22" s="68"/>
      <c r="B22" s="178" t="s">
        <v>33</v>
      </c>
      <c r="C22" s="179"/>
      <c r="D22" s="180" t="s">
        <v>7</v>
      </c>
      <c r="E22" s="180"/>
      <c r="F22" s="180"/>
      <c r="G22" s="168" t="s">
        <v>34</v>
      </c>
      <c r="H22" s="168"/>
      <c r="I22" s="169" t="s">
        <v>6</v>
      </c>
      <c r="J22" s="170"/>
    </row>
    <row r="23" spans="1:11" ht="15" customHeight="1" x14ac:dyDescent="0.2">
      <c r="A23" s="68"/>
      <c r="B23" s="157">
        <v>1</v>
      </c>
      <c r="C23" s="158"/>
      <c r="D23" s="158"/>
      <c r="E23" s="158"/>
      <c r="F23" s="159"/>
      <c r="G23" s="155"/>
      <c r="H23" s="156"/>
      <c r="I23" s="155"/>
      <c r="J23" s="156"/>
    </row>
    <row r="24" spans="1:11" ht="15" customHeight="1" x14ac:dyDescent="0.2">
      <c r="A24" s="68"/>
      <c r="B24" s="157">
        <v>2</v>
      </c>
      <c r="C24" s="158"/>
      <c r="D24" s="158"/>
      <c r="E24" s="158"/>
      <c r="F24" s="159"/>
      <c r="G24" s="155"/>
      <c r="H24" s="156"/>
      <c r="I24" s="155"/>
      <c r="J24" s="156"/>
    </row>
    <row r="25" spans="1:11" ht="15" customHeight="1" x14ac:dyDescent="0.2">
      <c r="A25" s="68"/>
      <c r="B25" s="157">
        <v>3</v>
      </c>
      <c r="C25" s="158"/>
      <c r="D25" s="158"/>
      <c r="E25" s="158"/>
      <c r="F25" s="159"/>
      <c r="G25" s="155"/>
      <c r="H25" s="156"/>
      <c r="I25" s="155"/>
      <c r="J25" s="156"/>
    </row>
    <row r="26" spans="1:11" ht="15" customHeight="1" x14ac:dyDescent="0.2">
      <c r="A26" s="68"/>
      <c r="B26" s="151"/>
      <c r="C26" s="152"/>
      <c r="D26" s="152"/>
      <c r="E26" s="152"/>
      <c r="F26" s="153"/>
      <c r="G26" s="155"/>
      <c r="H26" s="156"/>
      <c r="I26" s="155"/>
      <c r="J26" s="156"/>
    </row>
    <row r="27" spans="1:11" ht="15" customHeight="1" x14ac:dyDescent="0.2">
      <c r="A27" s="68"/>
      <c r="B27" s="151"/>
      <c r="C27" s="152"/>
      <c r="D27" s="152"/>
      <c r="E27" s="152"/>
      <c r="F27" s="153"/>
      <c r="G27" s="155"/>
      <c r="H27" s="156"/>
      <c r="I27" s="155"/>
      <c r="J27" s="156"/>
    </row>
    <row r="28" spans="1:11" ht="5.0999999999999996" customHeight="1" thickBot="1" x14ac:dyDescent="0.25">
      <c r="A28" s="68"/>
      <c r="B28" s="147"/>
      <c r="C28" s="148"/>
      <c r="D28" s="149"/>
      <c r="E28" s="149"/>
      <c r="F28" s="149"/>
      <c r="G28" s="150"/>
      <c r="H28" s="150"/>
      <c r="I28" s="154"/>
      <c r="J28" s="154"/>
    </row>
    <row r="29" spans="1:11" ht="35.1" customHeight="1" thickBot="1" x14ac:dyDescent="0.25">
      <c r="A29" s="69"/>
      <c r="B29" s="16" t="s">
        <v>39</v>
      </c>
      <c r="C29" s="17" t="s">
        <v>42</v>
      </c>
      <c r="D29" s="160" t="s">
        <v>21</v>
      </c>
      <c r="E29" s="160"/>
      <c r="F29" s="160"/>
      <c r="G29" s="161"/>
      <c r="H29" s="162">
        <v>0.7</v>
      </c>
      <c r="I29" s="163"/>
      <c r="J29" s="164"/>
    </row>
    <row r="30" spans="1:11" ht="35.1" customHeight="1" thickBot="1" x14ac:dyDescent="0.25">
      <c r="A30" s="69"/>
      <c r="B30" s="20" t="s">
        <v>32</v>
      </c>
      <c r="C30" s="21">
        <v>30</v>
      </c>
      <c r="D30" s="22">
        <v>1</v>
      </c>
      <c r="E30" s="22">
        <v>2</v>
      </c>
      <c r="F30" s="22">
        <v>3</v>
      </c>
      <c r="G30" s="23">
        <v>4</v>
      </c>
      <c r="H30" s="24">
        <v>5</v>
      </c>
      <c r="I30" s="24">
        <v>6</v>
      </c>
      <c r="J30" s="24">
        <v>7</v>
      </c>
      <c r="K30" s="15">
        <f>SUM(D32:J32)</f>
        <v>0</v>
      </c>
    </row>
    <row r="31" spans="1:11" ht="35.1" customHeight="1" x14ac:dyDescent="0.2">
      <c r="A31" s="69"/>
      <c r="B31" s="118"/>
      <c r="C31" s="118"/>
      <c r="D31" s="6"/>
      <c r="E31" s="6"/>
      <c r="F31" s="6"/>
      <c r="G31" s="7"/>
      <c r="H31" s="3"/>
      <c r="I31" s="3"/>
      <c r="J31" s="3"/>
    </row>
    <row r="32" spans="1:11" ht="35.1" customHeight="1" thickBot="1" x14ac:dyDescent="0.25">
      <c r="A32" s="69"/>
      <c r="B32" s="146"/>
      <c r="C32" s="146"/>
      <c r="D32" s="8" t="str">
        <f>((IF(D31="X",D30,"0")))</f>
        <v>0</v>
      </c>
      <c r="E32" s="8" t="str">
        <f>((IF(E31="X",E30,"0")))</f>
        <v>0</v>
      </c>
      <c r="F32" s="8" t="str">
        <f>((IF(F31="X",F30,"0")))</f>
        <v>0</v>
      </c>
      <c r="G32" s="9" t="str">
        <f>((IF(G31="X",G30,"0")))</f>
        <v>0</v>
      </c>
      <c r="H32" s="11" t="str">
        <f>(IF(H31="X",H30,"0"))</f>
        <v>0</v>
      </c>
      <c r="I32" s="11" t="str">
        <f>(IF(I31="X",I30,"0"))</f>
        <v>0</v>
      </c>
      <c r="J32" s="11" t="str">
        <f>(IF(J31="X",J30,"0"))</f>
        <v>0</v>
      </c>
    </row>
    <row r="33" spans="1:11" ht="35.1" customHeight="1" thickBot="1" x14ac:dyDescent="0.25">
      <c r="A33" s="69"/>
      <c r="B33" s="18" t="s">
        <v>35</v>
      </c>
      <c r="C33" s="19">
        <v>20</v>
      </c>
      <c r="D33" s="22">
        <v>1</v>
      </c>
      <c r="E33" s="22">
        <v>2</v>
      </c>
      <c r="F33" s="22">
        <v>3</v>
      </c>
      <c r="G33" s="23">
        <v>4</v>
      </c>
      <c r="H33" s="24">
        <v>5</v>
      </c>
      <c r="I33" s="24">
        <v>6</v>
      </c>
      <c r="J33" s="24">
        <v>7</v>
      </c>
      <c r="K33" s="15">
        <f>SUM(D35:J35)</f>
        <v>0</v>
      </c>
    </row>
    <row r="34" spans="1:11" ht="35.1" customHeight="1" x14ac:dyDescent="0.2">
      <c r="A34" s="69"/>
      <c r="B34" s="118"/>
      <c r="C34" s="118"/>
      <c r="D34" s="6"/>
      <c r="E34" s="6"/>
      <c r="F34" s="6"/>
      <c r="G34" s="7"/>
      <c r="H34" s="3"/>
      <c r="I34" s="3"/>
      <c r="J34" s="3"/>
    </row>
    <row r="35" spans="1:11" ht="35.1" customHeight="1" thickBot="1" x14ac:dyDescent="0.25">
      <c r="A35" s="69"/>
      <c r="B35" s="146"/>
      <c r="C35" s="146"/>
      <c r="D35" s="8" t="str">
        <f>((IF(D34="X",D33,"0")))</f>
        <v>0</v>
      </c>
      <c r="E35" s="8" t="str">
        <f t="shared" ref="E35" si="0">((IF(E34="X",E33,"0")))</f>
        <v>0</v>
      </c>
      <c r="F35" s="8" t="str">
        <f>((IF(F34="X",F33,"0")))</f>
        <v>0</v>
      </c>
      <c r="G35" s="9" t="str">
        <f>((IF(G34="X",G33,"0")))</f>
        <v>0</v>
      </c>
      <c r="H35" s="11" t="str">
        <f>((IF(H34="X",H33,"0")))</f>
        <v>0</v>
      </c>
      <c r="I35" s="11" t="str">
        <f>((IF(I34="X",I33,"0")))</f>
        <v>0</v>
      </c>
      <c r="J35" s="11" t="str">
        <f>((IF(J34="X",J33,"0")))</f>
        <v>0</v>
      </c>
    </row>
    <row r="36" spans="1:11" ht="35.1" customHeight="1" thickBot="1" x14ac:dyDescent="0.25">
      <c r="A36" s="69"/>
      <c r="B36" s="18" t="s">
        <v>33</v>
      </c>
      <c r="C36" s="19">
        <v>20</v>
      </c>
      <c r="D36" s="22">
        <v>1</v>
      </c>
      <c r="E36" s="22">
        <v>2</v>
      </c>
      <c r="F36" s="22">
        <v>3</v>
      </c>
      <c r="G36" s="23">
        <v>4</v>
      </c>
      <c r="H36" s="24">
        <v>5</v>
      </c>
      <c r="I36" s="24">
        <v>6</v>
      </c>
      <c r="J36" s="24">
        <v>7</v>
      </c>
      <c r="K36" s="15">
        <f>SUM(D38:J38)</f>
        <v>0</v>
      </c>
    </row>
    <row r="37" spans="1:11" ht="35.1" customHeight="1" thickBot="1" x14ac:dyDescent="0.25">
      <c r="A37" s="69"/>
      <c r="B37" s="118"/>
      <c r="C37" s="118"/>
      <c r="D37" s="6"/>
      <c r="E37" s="6"/>
      <c r="F37" s="6"/>
      <c r="G37" s="7"/>
      <c r="H37" s="3"/>
      <c r="I37" s="3"/>
      <c r="J37" s="3"/>
    </row>
    <row r="38" spans="1:11" ht="15" hidden="1" customHeight="1" thickBot="1" x14ac:dyDescent="0.25">
      <c r="A38" s="69"/>
      <c r="B38" s="100"/>
      <c r="C38" s="100"/>
      <c r="D38" s="12" t="str">
        <f>((IF(D37="X",D36,"0")))</f>
        <v>0</v>
      </c>
      <c r="E38" s="12" t="str">
        <f t="shared" ref="E38:F38" si="1">((IF(E37="X",E36,"0")))</f>
        <v>0</v>
      </c>
      <c r="F38" s="12" t="str">
        <f t="shared" si="1"/>
        <v>0</v>
      </c>
      <c r="G38" s="13" t="str">
        <f>((IF(G37="X",G36,"0")))</f>
        <v>0</v>
      </c>
      <c r="H38" s="14" t="str">
        <f>((IF(H37="X",H36,"0")))</f>
        <v>0</v>
      </c>
      <c r="I38" s="14" t="str">
        <f t="shared" ref="I38:J38" si="2">((IF(I37="X",I36,"0")))</f>
        <v>0</v>
      </c>
      <c r="J38" s="14" t="str">
        <f t="shared" si="2"/>
        <v>0</v>
      </c>
    </row>
    <row r="39" spans="1:11" s="39" customFormat="1" ht="45" customHeight="1" thickBot="1" x14ac:dyDescent="0.25">
      <c r="B39" s="41" t="s">
        <v>40</v>
      </c>
      <c r="C39" s="42">
        <f>C36+C33+C30</f>
        <v>70</v>
      </c>
      <c r="D39" s="140">
        <f>(K30*C30)+(K33*C33)+(K36*C36)</f>
        <v>0</v>
      </c>
      <c r="E39" s="141"/>
      <c r="F39" s="141"/>
      <c r="G39" s="141"/>
      <c r="H39" s="125">
        <f>D39/(C39*7)</f>
        <v>0</v>
      </c>
      <c r="I39" s="126"/>
      <c r="J39" s="126"/>
      <c r="K39" s="127"/>
    </row>
    <row r="40" spans="1:11" s="70" customFormat="1" ht="15" customHeight="1" thickBot="1" x14ac:dyDescent="0.25">
      <c r="B40" s="90" t="s">
        <v>9</v>
      </c>
      <c r="C40" s="91"/>
      <c r="D40" s="91"/>
      <c r="E40" s="91"/>
      <c r="F40" s="91"/>
      <c r="G40" s="91"/>
      <c r="H40" s="91"/>
      <c r="I40" s="91"/>
      <c r="J40" s="91"/>
      <c r="K40" s="92"/>
    </row>
    <row r="41" spans="1:11" s="70" customFormat="1" ht="24.95" customHeight="1" x14ac:dyDescent="0.2">
      <c r="B41" s="93" t="s">
        <v>29</v>
      </c>
      <c r="C41" s="94"/>
      <c r="D41" s="94"/>
      <c r="E41" s="94"/>
      <c r="F41" s="94"/>
      <c r="G41" s="94"/>
      <c r="H41" s="94"/>
      <c r="I41" s="94"/>
      <c r="J41" s="94"/>
      <c r="K41" s="95"/>
    </row>
    <row r="42" spans="1:11" s="70" customFormat="1" x14ac:dyDescent="0.2">
      <c r="B42" s="71"/>
      <c r="C42" s="72"/>
      <c r="D42" s="72"/>
      <c r="E42" s="72"/>
      <c r="F42" s="72"/>
      <c r="G42" s="72"/>
      <c r="H42" s="72"/>
      <c r="I42" s="72"/>
      <c r="J42" s="72"/>
      <c r="K42" s="73"/>
    </row>
    <row r="43" spans="1:11" s="70" customFormat="1" x14ac:dyDescent="0.2">
      <c r="B43" s="71"/>
      <c r="C43" s="72"/>
      <c r="D43" s="72"/>
      <c r="E43" s="72"/>
      <c r="F43" s="72"/>
      <c r="G43" s="72"/>
      <c r="H43" s="72"/>
      <c r="I43" s="72"/>
      <c r="J43" s="72"/>
      <c r="K43" s="73"/>
    </row>
    <row r="44" spans="1:11" s="70" customFormat="1" x14ac:dyDescent="0.2">
      <c r="B44" s="71"/>
      <c r="C44" s="72"/>
      <c r="D44" s="72"/>
      <c r="E44" s="72"/>
      <c r="F44" s="72"/>
      <c r="G44" s="72"/>
      <c r="H44" s="72"/>
      <c r="I44" s="72"/>
      <c r="J44" s="72"/>
      <c r="K44" s="73"/>
    </row>
    <row r="45" spans="1:11" s="70" customFormat="1" x14ac:dyDescent="0.2">
      <c r="B45" s="71"/>
      <c r="C45" s="72"/>
      <c r="D45" s="72"/>
      <c r="E45" s="72"/>
      <c r="F45" s="72"/>
      <c r="G45" s="72"/>
      <c r="H45" s="72"/>
      <c r="I45" s="72"/>
      <c r="J45" s="72"/>
      <c r="K45" s="73"/>
    </row>
    <row r="46" spans="1:11" s="70" customFormat="1" x14ac:dyDescent="0.2">
      <c r="B46" s="71"/>
      <c r="C46" s="72"/>
      <c r="D46" s="72"/>
      <c r="E46" s="72"/>
      <c r="F46" s="72"/>
      <c r="G46" s="72"/>
      <c r="H46" s="72"/>
      <c r="I46" s="72"/>
      <c r="J46" s="72"/>
      <c r="K46" s="73"/>
    </row>
    <row r="47" spans="1:11" s="39" customFormat="1" ht="13.5" thickBot="1" x14ac:dyDescent="0.25">
      <c r="B47" s="74"/>
      <c r="C47" s="75"/>
      <c r="D47" s="75"/>
      <c r="E47" s="75"/>
      <c r="F47" s="75"/>
      <c r="G47" s="75"/>
      <c r="H47" s="75"/>
      <c r="I47" s="75"/>
      <c r="J47" s="75"/>
      <c r="K47" s="76"/>
    </row>
    <row r="48" spans="1:11" s="39" customFormat="1" ht="15" customHeight="1" x14ac:dyDescent="0.2">
      <c r="B48" s="54" t="s">
        <v>0</v>
      </c>
      <c r="C48" s="128" t="s">
        <v>26</v>
      </c>
      <c r="D48" s="128"/>
      <c r="E48" s="128"/>
      <c r="F48" s="129"/>
      <c r="G48" s="72"/>
      <c r="H48" s="130" t="s">
        <v>1</v>
      </c>
      <c r="I48" s="131"/>
      <c r="J48" s="131"/>
      <c r="K48" s="56"/>
    </row>
    <row r="49" spans="1:11" s="39" customFormat="1" ht="15" customHeight="1" x14ac:dyDescent="0.2">
      <c r="B49" s="57" t="s">
        <v>2</v>
      </c>
      <c r="C49" s="132"/>
      <c r="D49" s="132"/>
      <c r="E49" s="132"/>
      <c r="F49" s="133"/>
      <c r="G49" s="72"/>
      <c r="H49" s="134">
        <f>H2</f>
        <v>2026</v>
      </c>
      <c r="I49" s="135"/>
      <c r="J49" s="136"/>
      <c r="K49" s="56"/>
    </row>
    <row r="50" spans="1:11" s="39" customFormat="1" ht="15" customHeight="1" x14ac:dyDescent="0.2">
      <c r="B50" s="59" t="s">
        <v>3</v>
      </c>
      <c r="C50" s="132" t="str">
        <f>C3</f>
        <v>Nome Cognome</v>
      </c>
      <c r="D50" s="132"/>
      <c r="E50" s="132"/>
      <c r="F50" s="133"/>
      <c r="G50" s="72"/>
      <c r="H50" s="137"/>
      <c r="I50" s="138"/>
      <c r="J50" s="139"/>
      <c r="K50" s="56"/>
    </row>
    <row r="51" spans="1:11" s="39" customFormat="1" ht="15" customHeight="1" x14ac:dyDescent="0.2">
      <c r="B51" s="61" t="s">
        <v>4</v>
      </c>
      <c r="C51" s="142" t="str">
        <f>C4</f>
        <v>Area</v>
      </c>
      <c r="D51" s="142"/>
      <c r="E51" s="142"/>
      <c r="F51" s="143"/>
      <c r="G51" s="72"/>
      <c r="H51" s="72"/>
      <c r="I51" s="72"/>
      <c r="J51" s="72"/>
      <c r="K51" s="56"/>
    </row>
    <row r="52" spans="1:11" s="39" customFormat="1" ht="15" customHeight="1" thickBot="1" x14ac:dyDescent="0.25">
      <c r="B52" s="63" t="s">
        <v>5</v>
      </c>
      <c r="C52" s="144" t="str">
        <f>C5</f>
        <v>profilo</v>
      </c>
      <c r="D52" s="144"/>
      <c r="E52" s="144"/>
      <c r="F52" s="145"/>
      <c r="G52" s="72"/>
      <c r="H52" s="72"/>
      <c r="I52" s="72"/>
      <c r="J52" s="72"/>
      <c r="K52" s="56"/>
    </row>
    <row r="53" spans="1:11" s="39" customFormat="1" ht="9.9499999999999993" customHeight="1" thickBot="1" x14ac:dyDescent="0.25">
      <c r="B53" s="71"/>
      <c r="C53" s="72"/>
      <c r="D53" s="72"/>
      <c r="E53" s="72"/>
      <c r="F53" s="72"/>
      <c r="G53" s="72"/>
      <c r="H53" s="72"/>
      <c r="I53" s="72"/>
      <c r="J53" s="72"/>
      <c r="K53" s="56"/>
    </row>
    <row r="54" spans="1:11" ht="45" customHeight="1" thickBot="1" x14ac:dyDescent="0.25">
      <c r="A54" s="77"/>
      <c r="B54" s="43" t="s">
        <v>22</v>
      </c>
      <c r="C54" s="44" t="s">
        <v>43</v>
      </c>
      <c r="D54" s="120" t="s">
        <v>21</v>
      </c>
      <c r="E54" s="120"/>
      <c r="F54" s="120"/>
      <c r="G54" s="121"/>
      <c r="H54" s="122">
        <v>0.3</v>
      </c>
      <c r="I54" s="123"/>
      <c r="J54" s="124"/>
    </row>
    <row r="55" spans="1:11" ht="35.1" customHeight="1" thickBot="1" x14ac:dyDescent="0.25">
      <c r="A55" s="69"/>
      <c r="B55" s="25" t="s">
        <v>36</v>
      </c>
      <c r="C55" s="26">
        <v>9</v>
      </c>
      <c r="D55" s="30">
        <v>1</v>
      </c>
      <c r="E55" s="30">
        <v>2</v>
      </c>
      <c r="F55" s="30">
        <v>3</v>
      </c>
      <c r="G55" s="31">
        <v>4</v>
      </c>
      <c r="H55" s="32">
        <v>5</v>
      </c>
      <c r="I55" s="32">
        <v>6</v>
      </c>
      <c r="J55" s="33">
        <v>7</v>
      </c>
      <c r="K55" s="5">
        <f>SUM(D59:J59)/3</f>
        <v>0</v>
      </c>
    </row>
    <row r="56" spans="1:11" ht="35.1" customHeight="1" x14ac:dyDescent="0.2">
      <c r="A56" s="69"/>
      <c r="B56" s="118" t="s">
        <v>55</v>
      </c>
      <c r="C56" s="118"/>
      <c r="D56" s="6"/>
      <c r="E56" s="6"/>
      <c r="F56" s="6"/>
      <c r="G56" s="7"/>
      <c r="H56" s="3"/>
      <c r="I56" s="3"/>
      <c r="J56" s="3"/>
    </row>
    <row r="57" spans="1:11" ht="35.1" customHeight="1" x14ac:dyDescent="0.2">
      <c r="A57" s="69"/>
      <c r="B57" s="118" t="s">
        <v>54</v>
      </c>
      <c r="C57" s="118"/>
      <c r="D57" s="6"/>
      <c r="E57" s="6"/>
      <c r="F57" s="6"/>
      <c r="G57" s="7"/>
      <c r="H57" s="3"/>
      <c r="I57" s="3"/>
      <c r="J57" s="3"/>
    </row>
    <row r="58" spans="1:11" ht="35.1" customHeight="1" x14ac:dyDescent="0.2">
      <c r="A58" s="69"/>
      <c r="B58" s="118" t="s">
        <v>56</v>
      </c>
      <c r="C58" s="118"/>
      <c r="D58" s="6"/>
      <c r="E58" s="6"/>
      <c r="F58" s="6"/>
      <c r="G58" s="7"/>
      <c r="H58" s="3"/>
      <c r="I58" s="3"/>
      <c r="J58" s="3"/>
    </row>
    <row r="59" spans="1:11" ht="35.1" customHeight="1" thickBot="1" x14ac:dyDescent="0.25">
      <c r="A59" s="69"/>
      <c r="B59" s="100"/>
      <c r="C59" s="100"/>
      <c r="D59" s="12">
        <f>((IF(D56="X",D55,"0")+(IF(D57="X",D55,"0")+IF(D58="X",D55,"0"))))</f>
        <v>0</v>
      </c>
      <c r="E59" s="12">
        <f t="shared" ref="E59:J59" si="3">((IF(E56="X",E55,"0")+(IF(E57="X",E55,"0")+IF(E58="X",E55,"0"))))</f>
        <v>0</v>
      </c>
      <c r="F59" s="12">
        <f t="shared" si="3"/>
        <v>0</v>
      </c>
      <c r="G59" s="13">
        <f t="shared" si="3"/>
        <v>0</v>
      </c>
      <c r="H59" s="14">
        <f t="shared" si="3"/>
        <v>0</v>
      </c>
      <c r="I59" s="14">
        <f t="shared" si="3"/>
        <v>0</v>
      </c>
      <c r="J59" s="14">
        <f t="shared" si="3"/>
        <v>0</v>
      </c>
    </row>
    <row r="60" spans="1:11" ht="35.1" customHeight="1" thickBot="1" x14ac:dyDescent="0.25">
      <c r="A60" s="69"/>
      <c r="B60" s="28" t="s">
        <v>41</v>
      </c>
      <c r="C60" s="29">
        <v>7</v>
      </c>
      <c r="D60" s="30">
        <v>1</v>
      </c>
      <c r="E60" s="30">
        <v>2</v>
      </c>
      <c r="F60" s="30">
        <v>3</v>
      </c>
      <c r="G60" s="31">
        <v>4</v>
      </c>
      <c r="H60" s="32">
        <v>5</v>
      </c>
      <c r="I60" s="32">
        <v>6</v>
      </c>
      <c r="J60" s="33">
        <v>7</v>
      </c>
      <c r="K60" s="5">
        <f>SUM(D64:J64)/3</f>
        <v>0</v>
      </c>
    </row>
    <row r="61" spans="1:11" ht="35.1" customHeight="1" x14ac:dyDescent="0.2">
      <c r="A61" s="69"/>
      <c r="B61" s="119" t="s">
        <v>44</v>
      </c>
      <c r="C61" s="119"/>
      <c r="D61" s="10"/>
      <c r="E61" s="10"/>
      <c r="F61" s="10"/>
      <c r="G61" s="27"/>
      <c r="H61" s="4"/>
      <c r="I61" s="4"/>
      <c r="J61" s="3"/>
    </row>
    <row r="62" spans="1:11" ht="35.1" customHeight="1" x14ac:dyDescent="0.2">
      <c r="A62" s="69"/>
      <c r="B62" s="99" t="s">
        <v>45</v>
      </c>
      <c r="C62" s="99"/>
      <c r="D62" s="6"/>
      <c r="E62" s="6"/>
      <c r="F62" s="6"/>
      <c r="G62" s="7"/>
      <c r="H62" s="3"/>
      <c r="I62" s="3"/>
      <c r="J62" s="3"/>
    </row>
    <row r="63" spans="1:11" ht="35.1" customHeight="1" x14ac:dyDescent="0.2">
      <c r="A63" s="69"/>
      <c r="B63" s="118" t="s">
        <v>46</v>
      </c>
      <c r="C63" s="118"/>
      <c r="D63" s="6"/>
      <c r="E63" s="6"/>
      <c r="F63" s="6"/>
      <c r="G63" s="7"/>
      <c r="H63" s="3"/>
      <c r="I63" s="3"/>
      <c r="J63" s="3"/>
    </row>
    <row r="64" spans="1:11" ht="35.1" customHeight="1" thickBot="1" x14ac:dyDescent="0.25">
      <c r="A64" s="69"/>
      <c r="B64" s="100"/>
      <c r="C64" s="100"/>
      <c r="D64" s="12">
        <f>((IF(D61="X",D60,"0")+(IF(D62="X",D60,"0")+IF(D63="X",D60,"0"))))</f>
        <v>0</v>
      </c>
      <c r="E64" s="12">
        <f t="shared" ref="E64:J64" si="4">((IF(E61="X",E60,"0")+(IF(E62="X",E60,"0")+IF(E63="X",E60,"0"))))</f>
        <v>0</v>
      </c>
      <c r="F64" s="12">
        <f t="shared" si="4"/>
        <v>0</v>
      </c>
      <c r="G64" s="13">
        <f t="shared" si="4"/>
        <v>0</v>
      </c>
      <c r="H64" s="14">
        <f t="shared" si="4"/>
        <v>0</v>
      </c>
      <c r="I64" s="14">
        <f t="shared" si="4"/>
        <v>0</v>
      </c>
      <c r="J64" s="14">
        <f t="shared" si="4"/>
        <v>0</v>
      </c>
    </row>
    <row r="65" spans="1:11" ht="35.1" customHeight="1" thickBot="1" x14ac:dyDescent="0.25">
      <c r="A65" s="69"/>
      <c r="B65" s="28" t="s">
        <v>24</v>
      </c>
      <c r="C65" s="29">
        <v>7</v>
      </c>
      <c r="D65" s="30">
        <v>1</v>
      </c>
      <c r="E65" s="30">
        <v>2</v>
      </c>
      <c r="F65" s="30">
        <v>3</v>
      </c>
      <c r="G65" s="31">
        <v>4</v>
      </c>
      <c r="H65" s="32">
        <v>5</v>
      </c>
      <c r="I65" s="32">
        <v>6</v>
      </c>
      <c r="J65" s="33">
        <v>7</v>
      </c>
      <c r="K65" s="5">
        <f>SUM(D69:J69)/3</f>
        <v>0</v>
      </c>
    </row>
    <row r="66" spans="1:11" ht="35.1" customHeight="1" x14ac:dyDescent="0.2">
      <c r="A66" s="69"/>
      <c r="B66" s="119" t="s">
        <v>47</v>
      </c>
      <c r="C66" s="119"/>
      <c r="D66" s="10"/>
      <c r="E66" s="10"/>
      <c r="F66" s="10"/>
      <c r="G66" s="27"/>
      <c r="H66" s="4"/>
      <c r="I66" s="4"/>
      <c r="J66" s="3"/>
    </row>
    <row r="67" spans="1:11" ht="35.1" customHeight="1" x14ac:dyDescent="0.2">
      <c r="A67" s="69"/>
      <c r="B67" s="118" t="s">
        <v>48</v>
      </c>
      <c r="C67" s="118"/>
      <c r="D67" s="6"/>
      <c r="E67" s="6"/>
      <c r="F67" s="6"/>
      <c r="G67" s="7"/>
      <c r="H67" s="3"/>
      <c r="I67" s="3"/>
      <c r="J67" s="3"/>
    </row>
    <row r="68" spans="1:11" ht="35.1" customHeight="1" x14ac:dyDescent="0.2">
      <c r="A68" s="69"/>
      <c r="B68" s="118" t="s">
        <v>49</v>
      </c>
      <c r="C68" s="118"/>
      <c r="D68" s="6"/>
      <c r="E68" s="6"/>
      <c r="F68" s="6"/>
      <c r="G68" s="7"/>
      <c r="H68" s="3"/>
      <c r="I68" s="3"/>
      <c r="J68" s="3"/>
    </row>
    <row r="69" spans="1:11" ht="35.1" customHeight="1" thickBot="1" x14ac:dyDescent="0.25">
      <c r="A69" s="69"/>
      <c r="B69" s="100"/>
      <c r="C69" s="100"/>
      <c r="D69" s="12">
        <f t="shared" ref="D69:J69" si="5">((IF(D66="X",D65,"0")+IF(D67="X",D65,"0")+(IF(D68="X",D65,"0"))))</f>
        <v>0</v>
      </c>
      <c r="E69" s="12">
        <f t="shared" si="5"/>
        <v>0</v>
      </c>
      <c r="F69" s="12">
        <f t="shared" si="5"/>
        <v>0</v>
      </c>
      <c r="G69" s="13">
        <f t="shared" si="5"/>
        <v>0</v>
      </c>
      <c r="H69" s="14">
        <f t="shared" si="5"/>
        <v>0</v>
      </c>
      <c r="I69" s="14">
        <f t="shared" si="5"/>
        <v>0</v>
      </c>
      <c r="J69" s="14">
        <f t="shared" si="5"/>
        <v>0</v>
      </c>
    </row>
    <row r="70" spans="1:11" ht="35.1" customHeight="1" thickBot="1" x14ac:dyDescent="0.25">
      <c r="A70" s="69"/>
      <c r="B70" s="28" t="s">
        <v>37</v>
      </c>
      <c r="C70" s="29">
        <v>7</v>
      </c>
      <c r="D70" s="30">
        <v>1</v>
      </c>
      <c r="E70" s="30">
        <v>2</v>
      </c>
      <c r="F70" s="30">
        <v>3</v>
      </c>
      <c r="G70" s="31">
        <v>4</v>
      </c>
      <c r="H70" s="32">
        <v>5</v>
      </c>
      <c r="I70" s="32">
        <v>6</v>
      </c>
      <c r="J70" s="33">
        <v>7</v>
      </c>
      <c r="K70" s="5">
        <f>SUM(D75:J75)/4</f>
        <v>0</v>
      </c>
    </row>
    <row r="71" spans="1:11" ht="35.1" customHeight="1" x14ac:dyDescent="0.2">
      <c r="A71" s="69"/>
      <c r="B71" s="176" t="s">
        <v>52</v>
      </c>
      <c r="C71" s="177"/>
      <c r="D71" s="10"/>
      <c r="E71" s="10"/>
      <c r="F71" s="10"/>
      <c r="G71" s="27"/>
      <c r="H71" s="4"/>
      <c r="I71" s="4"/>
      <c r="J71" s="3"/>
    </row>
    <row r="72" spans="1:11" ht="35.1" customHeight="1" x14ac:dyDescent="0.2">
      <c r="A72" s="69"/>
      <c r="B72" s="99" t="s">
        <v>53</v>
      </c>
      <c r="C72" s="99"/>
      <c r="D72" s="6"/>
      <c r="E72" s="6"/>
      <c r="F72" s="6"/>
      <c r="G72" s="7"/>
      <c r="H72" s="3"/>
      <c r="I72" s="3"/>
      <c r="J72" s="3"/>
    </row>
    <row r="73" spans="1:11" ht="35.1" customHeight="1" x14ac:dyDescent="0.2">
      <c r="A73" s="69"/>
      <c r="B73" s="99" t="s">
        <v>51</v>
      </c>
      <c r="C73" s="99"/>
      <c r="D73" s="6"/>
      <c r="E73" s="6"/>
      <c r="F73" s="6"/>
      <c r="G73" s="7"/>
      <c r="H73" s="3"/>
      <c r="I73" s="3"/>
      <c r="J73" s="3"/>
    </row>
    <row r="74" spans="1:11" ht="35.1" customHeight="1" x14ac:dyDescent="0.2">
      <c r="A74" s="69"/>
      <c r="B74" s="99" t="s">
        <v>50</v>
      </c>
      <c r="C74" s="99"/>
      <c r="D74" s="51"/>
      <c r="E74" s="51"/>
      <c r="F74" s="51"/>
      <c r="G74" s="52"/>
      <c r="H74" s="53"/>
      <c r="I74" s="53"/>
      <c r="J74" s="53"/>
    </row>
    <row r="75" spans="1:11" ht="35.1" customHeight="1" thickBot="1" x14ac:dyDescent="0.25">
      <c r="A75" s="69"/>
      <c r="B75" s="100"/>
      <c r="C75" s="100"/>
      <c r="D75" s="12">
        <f>((IF(D71="X",D70,"0")+IF(D72="X",D70,"0")+(IF(D73="X",D70,"0")+(IF(D74="X",D70,"0")))))</f>
        <v>0</v>
      </c>
      <c r="E75" s="12">
        <f t="shared" ref="E75" si="6">((IF(E71="X",E70,"0")+IF(E72="X",E70,"0")+(IF(E73="X",E70,"0")+(IF(E74="X",E70,"0")))))</f>
        <v>0</v>
      </c>
      <c r="F75" s="12">
        <f>((IF(F71="X",F70,"0")+IF(F72="X",F70,"0")+(IF(F73="X",F70,"0")+(IF(F74="X",F70,"0")))))</f>
        <v>0</v>
      </c>
      <c r="G75" s="13">
        <f>((IF(G71="X",G70,"0")+IF(G72="X",G70,"0")+(IF(G73="X",G70,"0")+(IF(G74="X",G70,"0")))))</f>
        <v>0</v>
      </c>
      <c r="H75" s="14">
        <f>((IF(H71="X",H70,"0")+IF(H72="X",H70,"0")+(IF(H73="X",H70,"0")+(IF(H74="X",H70,"0")))))</f>
        <v>0</v>
      </c>
      <c r="I75" s="14">
        <f t="shared" ref="I75" si="7">((IF(I71="X",I70,"0")+IF(I72="X",I70,"0")+(IF(I73="X",I70,"0")+(IF(I74="X",I70,"0")))))</f>
        <v>0</v>
      </c>
      <c r="J75" s="14">
        <f>((IF(J71="X",J70,"0")+IF(J72="X",J70,"0")+(IF(J73="X",J70,"0")+(IF(J74="X",J70,"0")))))</f>
        <v>0</v>
      </c>
    </row>
    <row r="76" spans="1:11" s="39" customFormat="1" ht="45" customHeight="1" thickBot="1" x14ac:dyDescent="0.25">
      <c r="B76" s="40" t="s">
        <v>23</v>
      </c>
      <c r="C76" s="45">
        <f>C55+C60+C65+C70</f>
        <v>30</v>
      </c>
      <c r="D76" s="101">
        <f>K55*C55+K60*C60+K65*C65+K70*C70</f>
        <v>0</v>
      </c>
      <c r="E76" s="102"/>
      <c r="F76" s="102"/>
      <c r="G76" s="102"/>
      <c r="H76" s="103">
        <f>D76/(C76*7)</f>
        <v>0</v>
      </c>
      <c r="I76" s="104"/>
      <c r="J76" s="104"/>
      <c r="K76" s="105"/>
    </row>
    <row r="77" spans="1:11" ht="9.9499999999999993" customHeight="1" thickBot="1" x14ac:dyDescent="0.25">
      <c r="A77" s="77"/>
      <c r="B77" s="72"/>
      <c r="C77" s="72"/>
      <c r="D77" s="72"/>
      <c r="E77" s="72"/>
      <c r="F77" s="72"/>
      <c r="G77" s="72"/>
      <c r="H77" s="72"/>
      <c r="I77" s="72"/>
      <c r="J77" s="72"/>
    </row>
    <row r="78" spans="1:11" s="39" customFormat="1" ht="39" hidden="1" customHeight="1" thickBot="1" x14ac:dyDescent="0.25">
      <c r="C78" s="34"/>
      <c r="D78" s="35"/>
      <c r="E78" s="36"/>
      <c r="F78" s="37"/>
      <c r="G78" s="38"/>
      <c r="H78" s="38"/>
      <c r="I78" s="38"/>
    </row>
    <row r="79" spans="1:11" s="39" customFormat="1" ht="35.1" customHeight="1" thickBot="1" x14ac:dyDescent="0.25">
      <c r="B79" s="46" t="s">
        <v>38</v>
      </c>
      <c r="C79" s="106">
        <f>H39</f>
        <v>0</v>
      </c>
      <c r="D79" s="107"/>
      <c r="E79" s="108" t="s">
        <v>31</v>
      </c>
      <c r="F79" s="108"/>
      <c r="G79" s="109"/>
      <c r="H79" s="112">
        <f>(C79*H29)+(C80*H54)</f>
        <v>0</v>
      </c>
      <c r="I79" s="113"/>
      <c r="J79" s="113"/>
      <c r="K79" s="114"/>
    </row>
    <row r="80" spans="1:11" s="39" customFormat="1" ht="35.1" customHeight="1" thickBot="1" x14ac:dyDescent="0.25">
      <c r="B80" s="47" t="s">
        <v>25</v>
      </c>
      <c r="C80" s="103">
        <f>H76</f>
        <v>0</v>
      </c>
      <c r="D80" s="105"/>
      <c r="E80" s="110"/>
      <c r="F80" s="110"/>
      <c r="G80" s="111"/>
      <c r="H80" s="115"/>
      <c r="I80" s="116"/>
      <c r="J80" s="116"/>
      <c r="K80" s="117"/>
    </row>
    <row r="81" spans="1:12" ht="13.5" hidden="1" thickBot="1" x14ac:dyDescent="0.25">
      <c r="A81" s="78" t="s">
        <v>8</v>
      </c>
      <c r="B81" s="79"/>
      <c r="C81" s="39"/>
      <c r="D81" s="39"/>
      <c r="E81" s="39"/>
      <c r="F81" s="39"/>
      <c r="G81" s="39"/>
      <c r="H81" s="39"/>
      <c r="I81" s="39"/>
      <c r="J81" s="39"/>
    </row>
    <row r="82" spans="1:12" ht="15" customHeight="1" thickBot="1" x14ac:dyDescent="0.25">
      <c r="A82" s="78"/>
      <c r="B82" s="90" t="s">
        <v>9</v>
      </c>
      <c r="C82" s="91"/>
      <c r="D82" s="91"/>
      <c r="E82" s="91"/>
      <c r="F82" s="91"/>
      <c r="G82" s="91"/>
      <c r="H82" s="91"/>
      <c r="I82" s="91"/>
      <c r="J82" s="91"/>
      <c r="K82" s="92"/>
    </row>
    <row r="83" spans="1:12" ht="35.1" customHeight="1" x14ac:dyDescent="0.2">
      <c r="A83" s="56" t="s">
        <v>10</v>
      </c>
      <c r="B83" s="93" t="s">
        <v>28</v>
      </c>
      <c r="C83" s="94"/>
      <c r="D83" s="94"/>
      <c r="E83" s="94"/>
      <c r="F83" s="94"/>
      <c r="G83" s="94"/>
      <c r="H83" s="94"/>
      <c r="I83" s="94"/>
      <c r="J83" s="94"/>
      <c r="K83" s="95"/>
    </row>
    <row r="84" spans="1:12" ht="12.95" customHeight="1" x14ac:dyDescent="0.2">
      <c r="A84" s="78" t="s">
        <v>11</v>
      </c>
      <c r="B84" s="71"/>
      <c r="C84" s="72"/>
      <c r="D84" s="72"/>
      <c r="E84" s="72"/>
      <c r="F84" s="72"/>
      <c r="G84" s="72"/>
      <c r="H84" s="72"/>
      <c r="I84" s="72"/>
      <c r="J84" s="72"/>
      <c r="K84" s="73"/>
    </row>
    <row r="85" spans="1:12" ht="12.95" customHeight="1" x14ac:dyDescent="0.2">
      <c r="A85" s="78" t="s">
        <v>12</v>
      </c>
      <c r="B85" s="71"/>
      <c r="C85" s="72"/>
      <c r="D85" s="72"/>
      <c r="E85" s="72"/>
      <c r="F85" s="72"/>
      <c r="G85" s="72"/>
      <c r="H85" s="72"/>
      <c r="I85" s="72"/>
      <c r="J85" s="72"/>
      <c r="K85" s="73"/>
    </row>
    <row r="86" spans="1:12" ht="12.95" customHeight="1" x14ac:dyDescent="0.2">
      <c r="A86" s="78" t="s">
        <v>13</v>
      </c>
      <c r="B86" s="71"/>
      <c r="C86" s="72"/>
      <c r="D86" s="72"/>
      <c r="E86" s="72"/>
      <c r="F86" s="72"/>
      <c r="G86" s="72"/>
      <c r="H86" s="72"/>
      <c r="I86" s="72"/>
      <c r="J86" s="72"/>
      <c r="K86" s="73"/>
    </row>
    <row r="87" spans="1:12" ht="12.95" customHeight="1" x14ac:dyDescent="0.2">
      <c r="A87" s="78" t="s">
        <v>14</v>
      </c>
      <c r="B87" s="71"/>
      <c r="C87" s="72"/>
      <c r="D87" s="72"/>
      <c r="E87" s="72"/>
      <c r="F87" s="72"/>
      <c r="G87" s="72"/>
      <c r="H87" s="72"/>
      <c r="I87" s="72"/>
      <c r="J87" s="72"/>
      <c r="K87" s="73"/>
    </row>
    <row r="88" spans="1:12" ht="12.95" customHeight="1" x14ac:dyDescent="0.2">
      <c r="A88" s="78" t="s">
        <v>15</v>
      </c>
      <c r="B88" s="71"/>
      <c r="C88" s="72"/>
      <c r="D88" s="72"/>
      <c r="E88" s="72"/>
      <c r="F88" s="72"/>
      <c r="G88" s="72"/>
      <c r="H88" s="72"/>
      <c r="I88" s="72"/>
      <c r="J88" s="72"/>
      <c r="K88" s="73"/>
    </row>
    <row r="89" spans="1:12" ht="12.95" customHeight="1" thickBot="1" x14ac:dyDescent="0.25">
      <c r="A89" s="78" t="s">
        <v>16</v>
      </c>
      <c r="B89" s="74"/>
      <c r="C89" s="75"/>
      <c r="D89" s="75"/>
      <c r="E89" s="75"/>
      <c r="F89" s="75"/>
      <c r="G89" s="75"/>
      <c r="H89" s="75"/>
      <c r="I89" s="75"/>
      <c r="J89" s="75"/>
      <c r="K89" s="76"/>
    </row>
    <row r="90" spans="1:12" x14ac:dyDescent="0.2">
      <c r="A90" s="56" t="s">
        <v>17</v>
      </c>
    </row>
    <row r="91" spans="1:12" ht="13.5" hidden="1" thickBot="1" x14ac:dyDescent="0.25"/>
    <row r="92" spans="1:12" ht="13.5" hidden="1" thickBot="1" x14ac:dyDescent="0.25">
      <c r="B92" s="96" t="s">
        <v>18</v>
      </c>
      <c r="C92" s="97"/>
      <c r="D92" s="97"/>
      <c r="E92" s="97"/>
      <c r="F92" s="97"/>
      <c r="G92" s="97"/>
      <c r="H92" s="97"/>
      <c r="I92" s="97"/>
      <c r="J92" s="97"/>
      <c r="K92" s="98"/>
    </row>
    <row r="93" spans="1:12" ht="13.5" hidden="1" thickBot="1" x14ac:dyDescent="0.25">
      <c r="B93" s="80" t="s">
        <v>19</v>
      </c>
      <c r="C93" s="81" t="e">
        <f>((IF(#REF!="","0",1)*#REF!)+(IF(#REF!="","0",1)*#REF!)+(IF(#REF!="","0",1)*#REF!))</f>
        <v>#REF!</v>
      </c>
      <c r="D93" s="82" t="e">
        <f>((IF(#REF!="","0",2)*#REF!)+(IF(#REF!="","0",2)*#REF!)+(IF(#REF!="","0",2)*#REF!))</f>
        <v>#REF!</v>
      </c>
      <c r="E93" s="82" t="e">
        <f>((IF(#REF!="","0",3)*#REF!)+(IF(#REF!="","0",3)*#REF!)+(IF(#REF!="","0",3)*#REF!))</f>
        <v>#REF!</v>
      </c>
      <c r="F93" s="82" t="e">
        <f>((IF(#REF!="","0",4)*#REF!)+(IF(#REF!="","0",4)*#REF!)+(IF(#REF!="","0",4)*#REF!))</f>
        <v>#REF!</v>
      </c>
      <c r="G93" s="82" t="e">
        <f>((IF(#REF!="","0",5)*#REF!)+(IF(#REF!="","0",5)*#REF!)+(IF(#REF!="","0",5)*#REF!))</f>
        <v>#REF!</v>
      </c>
      <c r="H93" s="82" t="e">
        <f>((IF(#REF!="","0",6)*#REF!)+(IF(#REF!="","0",6)*#REF!)+(IF(#REF!="","0",6)*#REF!))</f>
        <v>#REF!</v>
      </c>
      <c r="I93" s="83" t="e">
        <f>((IF(#REF!="","0",7)*#REF!)+(IF(#REF!="","0",7)*#REF!)+(IF(#REF!="","0",7)*#REF!))</f>
        <v>#REF!</v>
      </c>
      <c r="J93" s="56" t="e">
        <f>SUM(C93:I93)</f>
        <v>#REF!</v>
      </c>
      <c r="K93" s="84" t="e">
        <f>J93/350</f>
        <v>#REF!</v>
      </c>
      <c r="L93" s="2"/>
    </row>
    <row r="94" spans="1:12" ht="13.5" hidden="1" thickBot="1" x14ac:dyDescent="0.25">
      <c r="B94" s="80" t="s">
        <v>20</v>
      </c>
      <c r="C94" s="85" t="e">
        <f>((IF(#REF!="","0",1)*#REF!)+(IF(#REF!="","0",1)*#REF!)+(IF(#REF!="","0",1)*#REF!)+(IF(#REF!="","0",1)*#REF!)+(IF(#REF!="","0",1)*#REF!)+(IF(#REF!="","0",1)*#REF!)+(IF(#REF!="","0",1)*#REF!))</f>
        <v>#REF!</v>
      </c>
      <c r="D94" s="85" t="e">
        <f>((IF(#REF!="","0",2)*#REF!)+(IF(#REF!="","0",2)*#REF!)+(IF(#REF!="","0",2)*#REF!)+(IF(#REF!="","0",2)*#REF!)+(IF(#REF!="","0",2)*#REF!)+(IF(#REF!="","0",2)*#REF!)+(IF(#REF!="","0",2)*#REF!))</f>
        <v>#REF!</v>
      </c>
      <c r="E94" s="85" t="e">
        <f>((IF(#REF!="","0",3)*#REF!)+(IF(#REF!="","0",3)*#REF!)+(IF(#REF!="","0",3)*#REF!)+(IF(#REF!="","0",3)*#REF!)+(IF(#REF!="","0",3)*#REF!)+(IF(#REF!="","0",3)*#REF!)+(IF(#REF!="","0",3)*#REF!))</f>
        <v>#REF!</v>
      </c>
      <c r="F94" s="85" t="e">
        <f>((IF(#REF!="","0",4)*#REF!)+(IF(#REF!="","0",4)*#REF!)+(IF(#REF!="","0",4)*#REF!)+(IF(#REF!="","0",4)*#REF!)+(IF(#REF!="","0",4)*#REF!)+(IF(#REF!="","0",4)*#REF!)+(IF(#REF!="","0",4)*#REF!))</f>
        <v>#REF!</v>
      </c>
      <c r="G94" s="85" t="e">
        <f>((IF(#REF!="","0",5)*#REF!)+(IF(#REF!="","0",5)*#REF!)+(IF(#REF!="","0",5)*#REF!)+(IF(#REF!="","0",5)*#REF!)+(IF(#REF!="","0",5)*#REF!)+(IF(#REF!="","0",5)*#REF!)+(IF(#REF!="","0",5)*#REF!))</f>
        <v>#REF!</v>
      </c>
      <c r="H94" s="85" t="e">
        <f>((IF(#REF!="","0",6)*#REF!)+(IF(#REF!="","0",6)*#REF!)+(IF(#REF!="","0",6)*#REF!)+(IF(#REF!="","0",6)*#REF!)+(IF(#REF!="","0",6)*#REF!)+(IF(#REF!="","0",6)*#REF!)+(IF(#REF!="","0",6)*#REF!))</f>
        <v>#REF!</v>
      </c>
      <c r="I94" s="85" t="e">
        <f>((IF(#REF!="","0",7)*#REF!)+(IF(#REF!="","0",7)*#REF!)+(IF(#REF!="","0",7)*#REF!)+(IF(#REF!="","0",7)*#REF!)+(IF(#REF!="","0",7)*#REF!)+(IF(#REF!="","0",7)*#REF!)+(IF(#REF!="","0",7)*#REF!))</f>
        <v>#REF!</v>
      </c>
      <c r="J94" s="86" t="e">
        <f>SUM(C94:I94)</f>
        <v>#REF!</v>
      </c>
      <c r="K94" s="84" t="e">
        <f>J94/350</f>
        <v>#REF!</v>
      </c>
      <c r="L94" s="2"/>
    </row>
    <row r="95" spans="1:12" ht="13.5" hidden="1" thickBot="1" x14ac:dyDescent="0.25">
      <c r="B95" s="87"/>
      <c r="C95" s="88"/>
      <c r="D95" s="88"/>
      <c r="E95" s="88"/>
      <c r="F95" s="88"/>
      <c r="G95" s="88"/>
      <c r="H95" s="88"/>
      <c r="I95" s="88"/>
      <c r="J95" s="88" t="e">
        <f>SUM(J93:J94)</f>
        <v>#REF!</v>
      </c>
      <c r="K95" s="89" t="e">
        <f>IF(J95&lt;490,0,J95/700)</f>
        <v>#REF!</v>
      </c>
      <c r="L95" s="2"/>
    </row>
  </sheetData>
  <mergeCells count="104">
    <mergeCell ref="I18:J18"/>
    <mergeCell ref="I19:J19"/>
    <mergeCell ref="I16:J16"/>
    <mergeCell ref="I17:J17"/>
    <mergeCell ref="B16:F16"/>
    <mergeCell ref="B17:F17"/>
    <mergeCell ref="B18:F18"/>
    <mergeCell ref="B19:F19"/>
    <mergeCell ref="B71:C71"/>
    <mergeCell ref="G27:H27"/>
    <mergeCell ref="I27:J27"/>
    <mergeCell ref="I20:J20"/>
    <mergeCell ref="I21:J21"/>
    <mergeCell ref="B20:F20"/>
    <mergeCell ref="B21:F21"/>
    <mergeCell ref="B22:C22"/>
    <mergeCell ref="D22:F22"/>
    <mergeCell ref="G22:H22"/>
    <mergeCell ref="I22:J22"/>
    <mergeCell ref="G23:H23"/>
    <mergeCell ref="I23:J23"/>
    <mergeCell ref="G24:H24"/>
    <mergeCell ref="I24:J24"/>
    <mergeCell ref="G25:H25"/>
    <mergeCell ref="C1:F1"/>
    <mergeCell ref="H1:J1"/>
    <mergeCell ref="C2:F2"/>
    <mergeCell ref="H2:J3"/>
    <mergeCell ref="C3:F3"/>
    <mergeCell ref="C4:F4"/>
    <mergeCell ref="B15:F15"/>
    <mergeCell ref="B8:F8"/>
    <mergeCell ref="B9:F9"/>
    <mergeCell ref="B10:F10"/>
    <mergeCell ref="B11:F11"/>
    <mergeCell ref="B12:F12"/>
    <mergeCell ref="B13:F13"/>
    <mergeCell ref="B14:F14"/>
    <mergeCell ref="G8:H8"/>
    <mergeCell ref="I8:J8"/>
    <mergeCell ref="C5:F5"/>
    <mergeCell ref="B7:F7"/>
    <mergeCell ref="G7:H7"/>
    <mergeCell ref="I7:J7"/>
    <mergeCell ref="G15:H15"/>
    <mergeCell ref="I15:J15"/>
    <mergeCell ref="I25:J25"/>
    <mergeCell ref="B23:F23"/>
    <mergeCell ref="B24:F24"/>
    <mergeCell ref="B25:F25"/>
    <mergeCell ref="D29:G29"/>
    <mergeCell ref="H29:J29"/>
    <mergeCell ref="B31:C31"/>
    <mergeCell ref="B32:C32"/>
    <mergeCell ref="B34:C34"/>
    <mergeCell ref="G26:H26"/>
    <mergeCell ref="I26:J26"/>
    <mergeCell ref="B35:C35"/>
    <mergeCell ref="B37:C37"/>
    <mergeCell ref="B38:C38"/>
    <mergeCell ref="B28:C28"/>
    <mergeCell ref="D28:F28"/>
    <mergeCell ref="G28:H28"/>
    <mergeCell ref="B26:F26"/>
    <mergeCell ref="B27:F27"/>
    <mergeCell ref="I28:J28"/>
    <mergeCell ref="D54:G54"/>
    <mergeCell ref="H54:J54"/>
    <mergeCell ref="B56:C56"/>
    <mergeCell ref="B57:C57"/>
    <mergeCell ref="H39:K39"/>
    <mergeCell ref="B40:K40"/>
    <mergeCell ref="B41:K41"/>
    <mergeCell ref="C48:F48"/>
    <mergeCell ref="H48:J48"/>
    <mergeCell ref="C49:F49"/>
    <mergeCell ref="H49:J50"/>
    <mergeCell ref="C50:F50"/>
    <mergeCell ref="D39:G39"/>
    <mergeCell ref="C51:F51"/>
    <mergeCell ref="C52:F52"/>
    <mergeCell ref="B68:C68"/>
    <mergeCell ref="B69:C69"/>
    <mergeCell ref="B66:C66"/>
    <mergeCell ref="B67:C67"/>
    <mergeCell ref="B58:C58"/>
    <mergeCell ref="B59:C59"/>
    <mergeCell ref="B61:C61"/>
    <mergeCell ref="B62:C62"/>
    <mergeCell ref="B63:C63"/>
    <mergeCell ref="B64:C64"/>
    <mergeCell ref="B82:K82"/>
    <mergeCell ref="B83:K83"/>
    <mergeCell ref="B92:K92"/>
    <mergeCell ref="B72:C72"/>
    <mergeCell ref="B73:C73"/>
    <mergeCell ref="B75:C75"/>
    <mergeCell ref="D76:G76"/>
    <mergeCell ref="H76:K76"/>
    <mergeCell ref="C79:D79"/>
    <mergeCell ref="E79:G80"/>
    <mergeCell ref="H79:K80"/>
    <mergeCell ref="C80:D80"/>
    <mergeCell ref="B74:C74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BRUINO
Città Metropolitana di Torino&amp;C&amp;"Tahoma,Grassetto"&amp;11SCHEDA DI VALUTAZIONE DELLA
 PERFORMANCE INDIVIDUALE</oddHeader>
    <oddFooter>&amp;LFirma compilatore:&amp;CFirma interessato:&amp;RData compilazione</oddFooter>
  </headerFooter>
  <rowBreaks count="1" manualBreakCount="1">
    <brk id="47" min="1" max="10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Dipendenti</vt:lpstr>
      <vt:lpstr>Dipendenti!Area_stampa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gruppo valutazione</dc:creator>
  <cp:lastModifiedBy>Diego Bazzucco</cp:lastModifiedBy>
  <cp:lastPrinted>2025-10-09T12:51:15Z</cp:lastPrinted>
  <dcterms:created xsi:type="dcterms:W3CDTF">2018-01-06T09:47:29Z</dcterms:created>
  <dcterms:modified xsi:type="dcterms:W3CDTF">2025-10-09T12:53:37Z</dcterms:modified>
</cp:coreProperties>
</file>